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" i="3"/>
  <c r="B5"/>
  <c r="C6"/>
  <c r="B6"/>
  <c r="D6" s="1"/>
  <c r="B18"/>
  <c r="C18"/>
  <c r="D8" i="2"/>
  <c r="C8"/>
  <c r="D6" i="1"/>
  <c r="C6"/>
  <c r="D7"/>
  <c r="C7"/>
  <c r="D28"/>
  <c r="C28"/>
  <c r="D16"/>
  <c r="C16"/>
  <c r="D23" i="3"/>
  <c r="D22"/>
  <c r="D21"/>
  <c r="D17"/>
  <c r="D16"/>
  <c r="D15"/>
  <c r="D13"/>
  <c r="D9"/>
  <c r="D8"/>
  <c r="D7"/>
  <c r="C20"/>
  <c r="C14"/>
  <c r="C12"/>
  <c r="B20"/>
  <c r="B14"/>
  <c r="D14" s="1"/>
  <c r="B12"/>
  <c r="E22" i="2"/>
  <c r="E20"/>
  <c r="E18"/>
  <c r="E15"/>
  <c r="E13"/>
  <c r="E11"/>
  <c r="E10"/>
  <c r="E9"/>
  <c r="D17"/>
  <c r="E17" s="1"/>
  <c r="C17"/>
  <c r="C12"/>
  <c r="C14"/>
  <c r="C25" s="1"/>
  <c r="C19"/>
  <c r="E19" s="1"/>
  <c r="D19"/>
  <c r="D14"/>
  <c r="E14" s="1"/>
  <c r="D12"/>
  <c r="E12" s="1"/>
  <c r="E8"/>
  <c r="D23"/>
  <c r="C23"/>
  <c r="D21"/>
  <c r="E21" s="1"/>
  <c r="C21"/>
  <c r="D20" i="3" l="1"/>
  <c r="D12"/>
  <c r="D25" i="2"/>
  <c r="E25" s="1"/>
  <c r="E38" i="1"/>
  <c r="E32"/>
  <c r="E29"/>
  <c r="E26"/>
  <c r="E19"/>
  <c r="E14"/>
  <c r="E13"/>
  <c r="E12"/>
  <c r="E9"/>
  <c r="E8"/>
  <c r="C27"/>
  <c r="C20"/>
  <c r="C15" s="1"/>
  <c r="C11"/>
  <c r="E16"/>
  <c r="D20"/>
  <c r="D11"/>
  <c r="D5" i="3" l="1"/>
  <c r="E28" i="1"/>
  <c r="C39"/>
  <c r="E11"/>
  <c r="D27"/>
  <c r="E27" s="1"/>
  <c r="E20"/>
  <c r="D39"/>
  <c r="D15"/>
  <c r="E7"/>
  <c r="E39" l="1"/>
  <c r="E15"/>
  <c r="E6"/>
  <c r="E35"/>
  <c r="E34"/>
  <c r="E24"/>
  <c r="E23"/>
  <c r="D22"/>
  <c r="E22" s="1"/>
</calcChain>
</file>

<file path=xl/sharedStrings.xml><?xml version="1.0" encoding="utf-8"?>
<sst xmlns="http://schemas.openxmlformats.org/spreadsheetml/2006/main" count="136" uniqueCount="127">
  <si>
    <t>(рубли)</t>
  </si>
  <si>
    <t>Коды бюджетной классификации Российской Федерации</t>
  </si>
  <si>
    <t>Наименование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</si>
  <si>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</si>
  <si>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</si>
  <si>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</si>
  <si>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</si>
  <si>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</si>
  <si>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</si>
  <si>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</si>
  <si>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</si>
  <si>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106 00000 00 0000 000</t>
  </si>
  <si>
    <t>Налоги на имущество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</si>
  <si>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</si>
  <si>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</si>
  <si>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</si>
  <si>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</si>
  <si>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106 06043 10 0000 110 </t>
  </si>
  <si>
    <t>Земельный налог с физических лиц, обладающих земельным участком, расположенным в границах сельских поселений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</si>
  <si>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</si>
  <si>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</si>
  <si>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</si>
  <si>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</si>
  <si>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</si>
  <si>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</si>
  <si>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</si>
  <si>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</si>
  <si>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</si>
  <si>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</si>
  <si>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</si>
  <si>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</si>
  <si>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</si>
  <si>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</si>
  <si>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117 05050 10 0000 180</t>
  </si>
  <si>
    <t>Прочие неналоговые доходы бюджетов сельских поселений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</si>
  <si>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</si>
  <si>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</si>
  <si>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</si>
  <si>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</si>
  <si>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202 15001 10 0000 151</t>
  </si>
  <si>
    <t>Дотации бюджетам сельских поселений на выравнивание бюджетной обеспеченности</t>
  </si>
  <si>
    <t>202 29999 10 0000 151</t>
  </si>
  <si>
    <t>Прочие субсидии бюджетам сельских поселений</t>
  </si>
  <si>
    <t>202 03007 10 0000 151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</si>
  <si>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</si>
  <si>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</si>
  <si>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</si>
  <si>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</si>
  <si>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</si>
  <si>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202 04014 10 0000 151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</si>
  <si>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</si>
  <si>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</si>
  <si>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</si>
  <si>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218 05010 10 0000 180</t>
  </si>
  <si>
    <t>Доходы бюджетов поселения от возврата бюджетными учреждениями остатков субсидий прошлых лет</t>
  </si>
  <si>
    <t>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</si>
  <si>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</si>
  <si>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</si>
  <si>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Исполнено за               1 квартал                     2017 года</t>
  </si>
  <si>
    <t>НАЛОГОВЫЕ ДОХОДЫ</t>
  </si>
  <si>
    <t>НЕНАЛОГОВЫЕ ДОХОДЫ</t>
  </si>
  <si>
    <t>Исполнено за               1 квартал                     2018 года</t>
  </si>
  <si>
    <t>Темп роста/снижения к 1 кварталу 2017 года, %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</si>
  <si>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</si>
  <si>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</si>
  <si>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</si>
  <si>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</si>
  <si>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</si>
  <si>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</si>
  <si>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</si>
  <si>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</si>
  <si>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</si>
  <si>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</si>
  <si>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</si>
  <si>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</si>
  <si>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</si>
  <si>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</si>
  <si>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</si>
  <si>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</si>
  <si>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</si>
  <si>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</si>
  <si>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</si>
  <si>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</si>
  <si>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</si>
  <si>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</si>
  <si>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</si>
  <si>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</si>
  <si>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</si>
  <si>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</si>
  <si>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</si>
  <si>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</si>
  <si>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</si>
  <si>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</si>
  <si>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</si>
  <si>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</si>
  <si>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 и средства массовой информации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</si>
  <si>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</si>
  <si>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</si>
  <si>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</si>
  <si>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</si>
  <si>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</si>
  <si>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</si>
  <si>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</si>
  <si>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 xml:space="preserve">Аналитические данные о расходах бюджета Новогоркинского сельского поселения по разделам и подразделам классификации расходов бюджетов за 1 квартал 2018 года в сравнении с 1 кварталом 2017 года </t>
  </si>
  <si>
    <t>Темп роста/снижения  к 1 кварталу                   2017 года, %</t>
  </si>
  <si>
    <t>Наименование муниципальной программы</t>
  </si>
  <si>
    <t>ВСЕГО расходов по муниципальным программам</t>
  </si>
  <si>
    <t>Муниципальная программа Новогоркинского сельского поселения «Совершенствование муниципального управления Новогоркинского сельского поселения»</t>
  </si>
  <si>
    <t xml:space="preserve">Подпрограмма «Обеспечение деятельности органов местного самоуправления Новогоркинского сельского поселения» </t>
  </si>
  <si>
    <t>Подпраграмма "Информационно-программное обеспечение и организация бюджетного процесса"</t>
  </si>
  <si>
    <t>Подпрограмма "Иные мероприятия в области муниципального управления"</t>
  </si>
  <si>
    <t>Подпрограмма "Развитие муниципальной службы"</t>
  </si>
  <si>
    <t>Подпрограмма "Муниципальное пенсионное обеспечение в Новогоркинском сельском поселении"</t>
  </si>
  <si>
    <t>Основное мероприятие "Повышение уровня пожарной безопасности населенных пунктов и объектов, находящихся на территории Новогоркинского сельского поселения"</t>
  </si>
  <si>
    <t>Муниципальная программа Новогоркинского сельского поселения «Развитие культуры в Новогоркинском сельском поселении»</t>
  </si>
  <si>
    <t xml:space="preserve">Подпрограмма «Организация деятельности клубных формирований и формирований самодеятельного народного творчества» </t>
  </si>
  <si>
    <t>Подпрограмма "Участие в организации официальных спортивных мероприятий"</t>
  </si>
  <si>
    <t>Подпрограмма " Библиотечное, библиографическое и информационное обслуживание пользователей библиотек"</t>
  </si>
  <si>
    <t>Муниципальная программа Новогоркинского сельского поселения «Программа капитального ремонта общего имущества в многоквартирных домах, расположенных на территории Новогоркинского сельского поселения Лежневского муниципального района Ивановской области»</t>
  </si>
  <si>
    <t>Основное мероприятие «Эффективное планирование и организация своевременного проведения капитального ремонта общего имущества в многоквартирных домах, расположенных на территории Новогоркинского сельского поселения»</t>
  </si>
  <si>
    <t>Муниципальная программа Новогоркинского сельского поселения « Благоустройство территории Новогоркинского сельского поселения на 2018-2020 годы»</t>
  </si>
  <si>
    <t>Подпрограмма «Организация освещения населенных пунктов»</t>
  </si>
  <si>
    <t>Подпрограмма «Озеленение»</t>
  </si>
  <si>
    <t>Подпрограмма «Благоустройство населенных пунктов Новогоркинского сельского поселения»</t>
  </si>
  <si>
    <t>Аналитические данные о расходах бюджета Новогоркинского сельского поселения по муниципальным программам за 1 квартал 2018 года в сравнении с 1 кварталом 2017 года</t>
  </si>
  <si>
    <t>Муниципальная программа Новогоркинского сельского поселения «Обеспечение пожарной безопасности на территории Новогоркинского сельского поселения»</t>
  </si>
  <si>
    <t xml:space="preserve">Аналитические данные о поступлении доходов Новогоркинского сельского поселения                                                                                                                                             за 1 квартал 2018 года в сравнении с 1 кварталом 2017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</si>
</sst>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wrapText="1" inden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 inden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4" fontId="4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shrinkToFit="1"/>
    </xf>
    <xf numFmtId="49" fontId="5" fillId="2" borderId="2" xfId="0" applyNumberFormat="1" applyFont="1" applyFill="1" applyBorder="1" applyAlignment="1">
      <alignment horizontal="left" shrinkToFit="1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/>
    </xf>
    <xf numFmtId="164" fontId="4" fillId="4" borderId="2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164" fontId="3" fillId="4" borderId="2" xfId="2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8" xfId="0" applyBorder="1"/>
    <xf numFmtId="0" fontId="0" fillId="5" borderId="10" xfId="0" applyFill="1" applyBorder="1"/>
    <xf numFmtId="164" fontId="2" fillId="5" borderId="10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top" wrapText="1"/>
    </xf>
    <xf numFmtId="4" fontId="9" fillId="5" borderId="13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top" wrapText="1"/>
    </xf>
    <xf numFmtId="0" fontId="9" fillId="5" borderId="15" xfId="0" applyFont="1" applyFill="1" applyBorder="1" applyAlignment="1">
      <alignment vertical="top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4" fontId="9" fillId="5" borderId="18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4" fontId="9" fillId="5" borderId="20" xfId="0" applyNumberFormat="1" applyFont="1" applyFill="1" applyBorder="1" applyAlignment="1">
      <alignment horizontal="center" vertical="center" wrapText="1"/>
    </xf>
    <xf numFmtId="164" fontId="2" fillId="5" borderId="20" xfId="0" applyNumberFormat="1" applyFont="1" applyFill="1" applyBorder="1" applyAlignment="1">
      <alignment horizontal="center" vertical="center"/>
    </xf>
    <xf numFmtId="4" fontId="9" fillId="5" borderId="17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0" fillId="0" borderId="12" xfId="0" applyBorder="1"/>
    <xf numFmtId="4" fontId="9" fillId="5" borderId="22" xfId="0" applyNumberFormat="1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vertical="top" wrapText="1"/>
    </xf>
    <xf numFmtId="0" fontId="9" fillId="5" borderId="25" xfId="0" applyFont="1" applyFill="1" applyBorder="1" applyAlignment="1">
      <alignment vertical="top" wrapText="1"/>
    </xf>
    <xf numFmtId="164" fontId="2" fillId="5" borderId="26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top" wrapText="1"/>
    </xf>
    <xf numFmtId="4" fontId="9" fillId="5" borderId="27" xfId="0" applyNumberFormat="1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vertical="top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/>
    </xf>
    <xf numFmtId="4" fontId="10" fillId="5" borderId="12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vertical="top" wrapText="1"/>
    </xf>
    <xf numFmtId="4" fontId="9" fillId="5" borderId="26" xfId="0" applyNumberFormat="1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4" fontId="9" fillId="5" borderId="28" xfId="0" applyNumberFormat="1" applyFont="1" applyFill="1" applyBorder="1" applyAlignment="1">
      <alignment horizontal="center" vertical="center" wrapText="1"/>
    </xf>
    <xf numFmtId="164" fontId="2" fillId="5" borderId="28" xfId="0" applyNumberFormat="1" applyFont="1" applyFill="1" applyBorder="1" applyAlignment="1">
      <alignment horizontal="center" vertical="center"/>
    </xf>
    <xf numFmtId="4" fontId="9" fillId="5" borderId="21" xfId="0" applyNumberFormat="1" applyFont="1" applyFill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top" wrapText="1"/>
    </xf>
    <xf numFmtId="4" fontId="10" fillId="5" borderId="16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vertical="top" wrapText="1"/>
    </xf>
    <xf numFmtId="4" fontId="10" fillId="5" borderId="8" xfId="0" applyNumberFormat="1" applyFont="1" applyFill="1" applyBorder="1" applyAlignment="1">
      <alignment horizontal="center" vertical="center" wrapText="1"/>
    </xf>
    <xf numFmtId="164" fontId="2" fillId="5" borderId="2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10" fontId="8" fillId="7" borderId="2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wrapText="1"/>
    </xf>
    <xf numFmtId="4" fontId="9" fillId="9" borderId="2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top" wrapText="1"/>
    </xf>
    <xf numFmtId="4" fontId="10" fillId="8" borderId="2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top" wrapText="1"/>
    </xf>
    <xf numFmtId="0" fontId="9" fillId="9" borderId="3" xfId="0" applyFont="1" applyFill="1" applyBorder="1" applyAlignment="1">
      <alignment vertical="top" wrapText="1"/>
    </xf>
    <xf numFmtId="4" fontId="9" fillId="9" borderId="3" xfId="0" applyNumberFormat="1" applyFont="1" applyFill="1" applyBorder="1" applyAlignment="1">
      <alignment horizontal="center" vertical="center" wrapText="1"/>
    </xf>
    <xf numFmtId="0" fontId="10" fillId="8" borderId="2" xfId="3" applyFont="1" applyFill="1" applyBorder="1" applyAlignment="1">
      <alignment vertical="top" wrapText="1"/>
    </xf>
    <xf numFmtId="4" fontId="9" fillId="8" borderId="2" xfId="3" applyNumberFormat="1" applyFont="1" applyFill="1" applyBorder="1" applyAlignment="1">
      <alignment horizontal="center" vertical="center" wrapText="1"/>
    </xf>
    <xf numFmtId="0" fontId="9" fillId="9" borderId="2" xfId="3" applyFont="1" applyFill="1" applyBorder="1" applyAlignment="1">
      <alignment vertical="top" wrapText="1"/>
    </xf>
    <xf numFmtId="4" fontId="9" fillId="9" borderId="2" xfId="3" applyNumberFormat="1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top" wrapText="1"/>
    </xf>
    <xf numFmtId="0" fontId="10" fillId="8" borderId="2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6" fillId="4" borderId="0" xfId="0" applyFont="1" applyFill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9" fontId="0" fillId="6" borderId="3" xfId="2" applyFont="1" applyFill="1" applyBorder="1" applyAlignment="1">
      <alignment horizontal="center" wrapText="1"/>
    </xf>
    <xf numFmtId="9" fontId="0" fillId="6" borderId="7" xfId="2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4">
    <cellStyle name="Обычный" xfId="0" builtinId="0"/>
    <cellStyle name="Обычный_ПРИЛ.№4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26" workbookViewId="0">
      <selection activeCell="E32" sqref="E32"/>
    </sheetView>
  </sheetViews>
  <sheetFormatPr defaultRowHeight="15"/>
  <cols>
    <col min="1" max="1" width="20.85546875" customWidth="1"/>
    <col min="2" max="2" width="55.140625" customWidth="1"/>
    <col min="3" max="4" width="16.140625" customWidth="1"/>
    <col min="5" max="5" width="14.85546875" customWidth="1"/>
  </cols>
  <sheetData>
    <row r="1" spans="1:5">
      <c r="A1" s="106" t="s">
        <v>126</v>
      </c>
      <c r="B1" s="106"/>
      <c r="C1" s="106"/>
      <c r="D1" s="106"/>
      <c r="E1" s="106"/>
    </row>
    <row r="2" spans="1:5" ht="29.25" customHeight="1">
      <c r="A2" s="106"/>
      <c r="B2" s="106"/>
      <c r="C2" s="106"/>
      <c r="D2" s="106"/>
      <c r="E2" s="106"/>
    </row>
    <row r="3" spans="1:5" ht="15.75">
      <c r="B3" s="1"/>
      <c r="D3" s="105" t="s">
        <v>0</v>
      </c>
      <c r="E3" s="105"/>
    </row>
    <row r="4" spans="1:5" ht="150.75" customHeight="1">
      <c r="A4" s="23" t="s">
        <v>1</v>
      </c>
      <c r="B4" s="23" t="s">
        <v>2</v>
      </c>
      <c r="C4" s="23" t="s">
        <v>58</v>
      </c>
      <c r="D4" s="23" t="s">
        <v>61</v>
      </c>
      <c r="E4" s="23" t="s">
        <v>62</v>
      </c>
    </row>
    <row r="5" spans="1: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15.75">
      <c r="A6" s="107" t="s">
        <v>59</v>
      </c>
      <c r="B6" s="108"/>
      <c r="C6" s="28">
        <f>C7+C11</f>
        <v>231051.52000000002</v>
      </c>
      <c r="D6" s="28">
        <f>D7+D11</f>
        <v>178969.35</v>
      </c>
      <c r="E6" s="29">
        <f t="shared" ref="E6:E16" si="0">D6/C6</f>
        <v>0.77458633468414317</v>
      </c>
    </row>
    <row r="7" spans="1:5">
      <c r="A7" s="3" t="s">
        <v>3</v>
      </c>
      <c r="B7" s="4" t="s">
        <v>4</v>
      </c>
      <c r="C7" s="5">
        <f>C8+C9+C10</f>
        <v>61098.82</v>
      </c>
      <c r="D7" s="5">
        <f>D8+D9+D10</f>
        <v>69933.98</v>
      </c>
      <c r="E7" s="6">
        <f t="shared" si="0"/>
        <v>1.1446044293490447</v>
      </c>
    </row>
    <row r="8" spans="1:5" ht="71.25" customHeight="1">
      <c r="A8" s="24" t="s">
        <v>5</v>
      </c>
      <c r="B8" s="7" t="s">
        <v>6</v>
      </c>
      <c r="C8" s="8">
        <v>61073.82</v>
      </c>
      <c r="D8" s="9">
        <v>69877.73</v>
      </c>
      <c r="E8" s="10">
        <f t="shared" si="0"/>
        <v>1.144151945956549</v>
      </c>
    </row>
    <row r="9" spans="1:5" ht="99" customHeight="1">
      <c r="A9" s="25" t="s">
        <v>7</v>
      </c>
      <c r="B9" s="11" t="s">
        <v>8</v>
      </c>
      <c r="C9" s="12">
        <v>25</v>
      </c>
      <c r="D9" s="13">
        <v>0</v>
      </c>
      <c r="E9" s="14">
        <f t="shared" si="0"/>
        <v>0</v>
      </c>
    </row>
    <row r="10" spans="1:5" ht="56.25" customHeight="1">
      <c r="A10" s="25" t="s">
        <v>9</v>
      </c>
      <c r="B10" s="11" t="s">
        <v>10</v>
      </c>
      <c r="C10" s="12">
        <v>0</v>
      </c>
      <c r="D10" s="13">
        <v>56.25</v>
      </c>
      <c r="E10" s="14">
        <v>0</v>
      </c>
    </row>
    <row r="11" spans="1:5">
      <c r="A11" s="15" t="s">
        <v>11</v>
      </c>
      <c r="B11" s="16" t="s">
        <v>12</v>
      </c>
      <c r="C11" s="5">
        <f>C12+C13+C14</f>
        <v>169952.7</v>
      </c>
      <c r="D11" s="5">
        <f>D12+D13+D14</f>
        <v>109035.37000000001</v>
      </c>
      <c r="E11" s="6">
        <f t="shared" si="0"/>
        <v>0.64156303489147271</v>
      </c>
    </row>
    <row r="12" spans="1:5" ht="54.75" customHeight="1">
      <c r="A12" s="15" t="s">
        <v>13</v>
      </c>
      <c r="B12" s="17" t="s">
        <v>14</v>
      </c>
      <c r="C12" s="12">
        <v>41653.199999999997</v>
      </c>
      <c r="D12" s="13">
        <v>33074.14</v>
      </c>
      <c r="E12" s="14">
        <f t="shared" si="0"/>
        <v>0.79403599243275436</v>
      </c>
    </row>
    <row r="13" spans="1:5" ht="30" customHeight="1">
      <c r="A13" s="15" t="s">
        <v>15</v>
      </c>
      <c r="B13" s="17" t="s">
        <v>16</v>
      </c>
      <c r="C13" s="12">
        <v>61522.52</v>
      </c>
      <c r="D13" s="13">
        <v>45974.87</v>
      </c>
      <c r="E13" s="14">
        <f t="shared" si="0"/>
        <v>0.74728522173669099</v>
      </c>
    </row>
    <row r="14" spans="1:5" ht="34.5" customHeight="1">
      <c r="A14" s="15" t="s">
        <v>17</v>
      </c>
      <c r="B14" s="17" t="s">
        <v>18</v>
      </c>
      <c r="C14" s="12">
        <v>66776.98</v>
      </c>
      <c r="D14" s="13">
        <v>29986.36</v>
      </c>
      <c r="E14" s="14">
        <f t="shared" si="0"/>
        <v>0.44905235307137281</v>
      </c>
    </row>
    <row r="15" spans="1:5" ht="25.5" customHeight="1">
      <c r="A15" s="109" t="s">
        <v>60</v>
      </c>
      <c r="B15" s="110"/>
      <c r="C15" s="28">
        <f>C16+C20</f>
        <v>104572.56</v>
      </c>
      <c r="D15" s="28">
        <f>D16+D20</f>
        <v>49241.229999999996</v>
      </c>
      <c r="E15" s="29">
        <f t="shared" si="0"/>
        <v>0.47088098445710802</v>
      </c>
    </row>
    <row r="16" spans="1:5" ht="39.75" customHeight="1">
      <c r="A16" s="15" t="s">
        <v>19</v>
      </c>
      <c r="B16" s="16" t="s">
        <v>20</v>
      </c>
      <c r="C16" s="5">
        <f>C17+C19</f>
        <v>101066.08</v>
      </c>
      <c r="D16" s="5">
        <f>D18+D19</f>
        <v>32791.589999999997</v>
      </c>
      <c r="E16" s="6">
        <f t="shared" si="0"/>
        <v>0.32445692956529032</v>
      </c>
    </row>
    <row r="17" spans="1:5" ht="75.75" hidden="1" customHeight="1">
      <c r="A17" s="15" t="s">
        <v>21</v>
      </c>
      <c r="B17" s="17" t="s">
        <v>22</v>
      </c>
      <c r="C17" s="12"/>
      <c r="D17" s="13">
        <v>0</v>
      </c>
      <c r="E17" s="14"/>
    </row>
    <row r="18" spans="1:5" ht="75.75" customHeight="1">
      <c r="A18" s="15" t="s">
        <v>63</v>
      </c>
      <c r="B18" s="17" t="s">
        <v>64</v>
      </c>
      <c r="C18" s="12">
        <v>0</v>
      </c>
      <c r="D18" s="13">
        <v>43.81</v>
      </c>
      <c r="E18" s="14">
        <v>0</v>
      </c>
    </row>
    <row r="19" spans="1:5" ht="84" customHeight="1">
      <c r="A19" s="15" t="s">
        <v>23</v>
      </c>
      <c r="B19" s="17" t="s">
        <v>24</v>
      </c>
      <c r="C19" s="12">
        <v>101066.08</v>
      </c>
      <c r="D19" s="13">
        <v>32747.78</v>
      </c>
      <c r="E19" s="14">
        <f t="shared" ref="E19:E24" si="1">D19/C19</f>
        <v>0.32402345079575656</v>
      </c>
    </row>
    <row r="20" spans="1:5" ht="48" customHeight="1">
      <c r="A20" s="15" t="s">
        <v>25</v>
      </c>
      <c r="B20" s="16" t="s">
        <v>26</v>
      </c>
      <c r="C20" s="5">
        <f>C21+C26</f>
        <v>3506.48</v>
      </c>
      <c r="D20" s="5">
        <f>D21+D26</f>
        <v>16449.64</v>
      </c>
      <c r="E20" s="6">
        <f t="shared" si="1"/>
        <v>4.6912116994821016</v>
      </c>
    </row>
    <row r="21" spans="1:5" ht="48" customHeight="1">
      <c r="A21" s="15" t="s">
        <v>65</v>
      </c>
      <c r="B21" s="18" t="s">
        <v>66</v>
      </c>
      <c r="C21" s="12">
        <v>0</v>
      </c>
      <c r="D21" s="13">
        <v>14970</v>
      </c>
      <c r="E21" s="14">
        <v>0</v>
      </c>
    </row>
    <row r="22" spans="1:5" ht="48.75" hidden="1" customHeight="1">
      <c r="A22" s="15" t="s">
        <v>27</v>
      </c>
      <c r="B22" s="16" t="s">
        <v>28</v>
      </c>
      <c r="C22" s="5"/>
      <c r="D22" s="5">
        <f>D24+D23</f>
        <v>0</v>
      </c>
      <c r="E22" s="14" t="e">
        <f t="shared" si="1"/>
        <v>#DIV/0!</v>
      </c>
    </row>
    <row r="23" spans="1:5" ht="81" hidden="1" customHeight="1">
      <c r="A23" s="15" t="s">
        <v>29</v>
      </c>
      <c r="B23" s="17" t="s">
        <v>30</v>
      </c>
      <c r="C23" s="12"/>
      <c r="D23" s="12"/>
      <c r="E23" s="14" t="e">
        <f t="shared" si="1"/>
        <v>#DIV/0!</v>
      </c>
    </row>
    <row r="24" spans="1:5" ht="48.75" hidden="1" customHeight="1">
      <c r="A24" s="15" t="s">
        <v>31</v>
      </c>
      <c r="B24" s="19" t="s">
        <v>32</v>
      </c>
      <c r="C24" s="12"/>
      <c r="D24" s="13"/>
      <c r="E24" s="14" t="e">
        <f t="shared" si="1"/>
        <v>#DIV/0!</v>
      </c>
    </row>
    <row r="25" spans="1:5" ht="36" hidden="1" customHeight="1">
      <c r="A25" s="15" t="s">
        <v>33</v>
      </c>
      <c r="B25" s="20" t="s">
        <v>34</v>
      </c>
      <c r="C25" s="5"/>
      <c r="D25" s="21">
        <v>0</v>
      </c>
      <c r="E25" s="14"/>
    </row>
    <row r="26" spans="1:5" ht="37.5" customHeight="1">
      <c r="A26" s="15" t="s">
        <v>67</v>
      </c>
      <c r="B26" s="18" t="s">
        <v>68</v>
      </c>
      <c r="C26" s="12">
        <v>3506.48</v>
      </c>
      <c r="D26" s="13">
        <v>1479.64</v>
      </c>
      <c r="E26" s="14">
        <f>D26/C26</f>
        <v>0.42197303278501519</v>
      </c>
    </row>
    <row r="27" spans="1:5" ht="31.5" customHeight="1">
      <c r="A27" s="26" t="s">
        <v>35</v>
      </c>
      <c r="B27" s="27" t="s">
        <v>36</v>
      </c>
      <c r="C27" s="28">
        <f>C28</f>
        <v>2153323.9</v>
      </c>
      <c r="D27" s="28">
        <f>D28</f>
        <v>2299677.61</v>
      </c>
      <c r="E27" s="29">
        <f>D27/C27</f>
        <v>1.0679664169426624</v>
      </c>
    </row>
    <row r="28" spans="1:5" ht="47.25" customHeight="1">
      <c r="A28" s="15" t="s">
        <v>37</v>
      </c>
      <c r="B28" s="17" t="s">
        <v>38</v>
      </c>
      <c r="C28" s="5">
        <f>C29+C30+C32+C38</f>
        <v>2153323.9</v>
      </c>
      <c r="D28" s="5">
        <f>D29+D30+D32+D38</f>
        <v>2299677.61</v>
      </c>
      <c r="E28" s="6">
        <f>D28/C28</f>
        <v>1.0679664169426624</v>
      </c>
    </row>
    <row r="29" spans="1:5" ht="36" customHeight="1">
      <c r="A29" s="15" t="s">
        <v>39</v>
      </c>
      <c r="B29" s="17" t="s">
        <v>40</v>
      </c>
      <c r="C29" s="12">
        <v>2054199.9</v>
      </c>
      <c r="D29" s="13">
        <v>2060900.1</v>
      </c>
      <c r="E29" s="14">
        <f>D29/C29</f>
        <v>1.0032617078795496</v>
      </c>
    </row>
    <row r="30" spans="1:5" ht="36.75" customHeight="1">
      <c r="A30" s="15" t="s">
        <v>41</v>
      </c>
      <c r="B30" s="18" t="s">
        <v>42</v>
      </c>
      <c r="C30" s="12">
        <v>0</v>
      </c>
      <c r="D30" s="13">
        <v>111247</v>
      </c>
      <c r="E30" s="14">
        <v>0</v>
      </c>
    </row>
    <row r="31" spans="1:5" ht="33.75" hidden="1" customHeight="1">
      <c r="A31" s="15" t="s">
        <v>43</v>
      </c>
      <c r="B31" s="18" t="s">
        <v>44</v>
      </c>
      <c r="C31" s="12"/>
      <c r="D31" s="13"/>
      <c r="E31" s="14"/>
    </row>
    <row r="32" spans="1:5" ht="56.25" customHeight="1">
      <c r="A32" s="15" t="s">
        <v>45</v>
      </c>
      <c r="B32" s="17" t="s">
        <v>46</v>
      </c>
      <c r="C32" s="12">
        <v>34675</v>
      </c>
      <c r="D32" s="13">
        <v>37825</v>
      </c>
      <c r="E32" s="14">
        <f>D32/C32</f>
        <v>1.0908435472242251</v>
      </c>
    </row>
    <row r="33" spans="1:5" ht="45.75" hidden="1" customHeight="1">
      <c r="A33" s="15" t="s">
        <v>47</v>
      </c>
      <c r="B33" s="17" t="s">
        <v>48</v>
      </c>
      <c r="C33" s="12"/>
      <c r="D33" s="13"/>
      <c r="E33" s="14"/>
    </row>
    <row r="34" spans="1:5" ht="29.25" hidden="1" customHeight="1">
      <c r="A34" s="15" t="s">
        <v>49</v>
      </c>
      <c r="B34" s="17" t="s">
        <v>50</v>
      </c>
      <c r="C34" s="12"/>
      <c r="D34" s="13"/>
      <c r="E34" s="14" t="e">
        <f t="shared" ref="E34:E35" si="2">D34/C34</f>
        <v>#DIV/0!</v>
      </c>
    </row>
    <row r="35" spans="1:5" ht="66" hidden="1" customHeight="1">
      <c r="A35" s="15" t="s">
        <v>51</v>
      </c>
      <c r="B35" s="18" t="s">
        <v>52</v>
      </c>
      <c r="C35" s="12"/>
      <c r="D35" s="13">
        <v>0</v>
      </c>
      <c r="E35" s="14" t="e">
        <f t="shared" si="2"/>
        <v>#DIV/0!</v>
      </c>
    </row>
    <row r="36" spans="1:5" ht="72" hidden="1" customHeight="1">
      <c r="A36" s="15" t="s">
        <v>53</v>
      </c>
      <c r="B36" s="18" t="s">
        <v>54</v>
      </c>
      <c r="C36" s="12"/>
      <c r="D36" s="13"/>
      <c r="E36" s="14"/>
    </row>
    <row r="37" spans="1:5" ht="48" hidden="1" customHeight="1">
      <c r="A37" s="15" t="s">
        <v>55</v>
      </c>
      <c r="B37" s="18" t="s">
        <v>56</v>
      </c>
      <c r="C37" s="12">
        <v>0</v>
      </c>
      <c r="D37" s="13"/>
      <c r="E37" s="14">
        <v>0</v>
      </c>
    </row>
    <row r="38" spans="1:5" ht="57.75" customHeight="1">
      <c r="A38" s="15" t="s">
        <v>51</v>
      </c>
      <c r="B38" s="18" t="s">
        <v>52</v>
      </c>
      <c r="C38" s="12">
        <v>64449</v>
      </c>
      <c r="D38" s="13">
        <v>89705.51</v>
      </c>
      <c r="E38" s="14">
        <f>D38/C38</f>
        <v>1.3918836599481761</v>
      </c>
    </row>
    <row r="39" spans="1:5" ht="28.5" customHeight="1">
      <c r="A39" s="3"/>
      <c r="B39" s="22" t="s">
        <v>57</v>
      </c>
      <c r="C39" s="5">
        <f>C6+C15+C27</f>
        <v>2488947.98</v>
      </c>
      <c r="D39" s="5">
        <f>D6+D15+D27</f>
        <v>2527888.19</v>
      </c>
      <c r="E39" s="6">
        <f>D39/C39</f>
        <v>1.0156452486403513</v>
      </c>
    </row>
  </sheetData>
  <mergeCells count="4">
    <mergeCell ref="D3:E3"/>
    <mergeCell ref="A1:E2"/>
    <mergeCell ref="A6:B6"/>
    <mergeCell ref="A15:B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opLeftCell="A4" workbookViewId="0">
      <selection activeCell="E17" sqref="E17"/>
    </sheetView>
  </sheetViews>
  <sheetFormatPr defaultRowHeight="15"/>
  <cols>
    <col min="2" max="2" width="35.42578125" customWidth="1"/>
    <col min="3" max="3" width="18.42578125" customWidth="1"/>
    <col min="4" max="4" width="17.5703125" customWidth="1"/>
    <col min="5" max="5" width="17.85546875" customWidth="1"/>
  </cols>
  <sheetData>
    <row r="1" spans="1:5">
      <c r="A1" s="111" t="s">
        <v>103</v>
      </c>
      <c r="B1" s="111"/>
      <c r="C1" s="111"/>
      <c r="D1" s="111"/>
      <c r="E1" s="111"/>
    </row>
    <row r="2" spans="1:5">
      <c r="A2" s="111"/>
      <c r="B2" s="111"/>
      <c r="C2" s="111"/>
      <c r="D2" s="111"/>
      <c r="E2" s="111"/>
    </row>
    <row r="3" spans="1:5" ht="15.75">
      <c r="A3" s="112"/>
      <c r="B3" s="112"/>
      <c r="C3" s="112"/>
      <c r="D3" s="112"/>
      <c r="E3" s="112"/>
    </row>
    <row r="5" spans="1:5" ht="15.75">
      <c r="B5" s="1"/>
      <c r="D5" s="113" t="s">
        <v>0</v>
      </c>
      <c r="E5" s="113"/>
    </row>
    <row r="6" spans="1:5" ht="51">
      <c r="A6" s="30" t="s">
        <v>69</v>
      </c>
      <c r="B6" s="30" t="s">
        <v>2</v>
      </c>
      <c r="C6" s="30" t="s">
        <v>58</v>
      </c>
      <c r="D6" s="30" t="s">
        <v>61</v>
      </c>
      <c r="E6" s="30" t="s">
        <v>104</v>
      </c>
    </row>
    <row r="7" spans="1: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>
      <c r="A8" s="31" t="s">
        <v>70</v>
      </c>
      <c r="B8" s="26" t="s">
        <v>71</v>
      </c>
      <c r="C8" s="32">
        <f>C9+C10+C11</f>
        <v>802168.78</v>
      </c>
      <c r="D8" s="32">
        <f>D9+D10+D11</f>
        <v>657373.29</v>
      </c>
      <c r="E8" s="33">
        <f t="shared" ref="E8:E15" si="0">D8/C8</f>
        <v>0.81949498209092608</v>
      </c>
    </row>
    <row r="9" spans="1:5" ht="54.75" customHeight="1">
      <c r="A9" s="34" t="s">
        <v>72</v>
      </c>
      <c r="B9" s="18" t="s">
        <v>73</v>
      </c>
      <c r="C9" s="12">
        <v>128905.44</v>
      </c>
      <c r="D9" s="12">
        <v>121867.2</v>
      </c>
      <c r="E9" s="14">
        <f t="shared" si="0"/>
        <v>0.94539997691330946</v>
      </c>
    </row>
    <row r="10" spans="1:5" ht="63.75" customHeight="1">
      <c r="A10" s="34" t="s">
        <v>74</v>
      </c>
      <c r="B10" s="18" t="s">
        <v>75</v>
      </c>
      <c r="C10" s="12">
        <v>613463.34</v>
      </c>
      <c r="D10" s="12">
        <v>496006.09</v>
      </c>
      <c r="E10" s="14">
        <f t="shared" si="0"/>
        <v>0.80853419863687381</v>
      </c>
    </row>
    <row r="11" spans="1:5" ht="30.75" customHeight="1">
      <c r="A11" s="34" t="s">
        <v>76</v>
      </c>
      <c r="B11" s="18" t="s">
        <v>77</v>
      </c>
      <c r="C11" s="12">
        <v>59800</v>
      </c>
      <c r="D11" s="12">
        <v>39500</v>
      </c>
      <c r="E11" s="14">
        <f t="shared" si="0"/>
        <v>0.66053511705685619</v>
      </c>
    </row>
    <row r="12" spans="1:5" ht="24" customHeight="1">
      <c r="A12" s="31" t="s">
        <v>78</v>
      </c>
      <c r="B12" s="35" t="s">
        <v>79</v>
      </c>
      <c r="C12" s="32">
        <f>C13</f>
        <v>34160.6</v>
      </c>
      <c r="D12" s="32">
        <f>D13</f>
        <v>37088</v>
      </c>
      <c r="E12" s="33">
        <f t="shared" si="0"/>
        <v>1.0856952161261806</v>
      </c>
    </row>
    <row r="13" spans="1:5" ht="45" customHeight="1">
      <c r="A13" s="34" t="s">
        <v>80</v>
      </c>
      <c r="B13" s="18" t="s">
        <v>81</v>
      </c>
      <c r="C13" s="12">
        <v>34160.6</v>
      </c>
      <c r="D13" s="12">
        <v>37088</v>
      </c>
      <c r="E13" s="14">
        <f t="shared" si="0"/>
        <v>1.0856952161261806</v>
      </c>
    </row>
    <row r="14" spans="1:5" ht="38.25" customHeight="1">
      <c r="A14" s="31" t="s">
        <v>82</v>
      </c>
      <c r="B14" s="35" t="s">
        <v>83</v>
      </c>
      <c r="C14" s="32">
        <f>C15</f>
        <v>21600</v>
      </c>
      <c r="D14" s="32">
        <f>D15</f>
        <v>75278.17</v>
      </c>
      <c r="E14" s="33">
        <f t="shared" si="0"/>
        <v>3.4851004629629627</v>
      </c>
    </row>
    <row r="15" spans="1:5" ht="33.75" customHeight="1">
      <c r="A15" s="34" t="s">
        <v>84</v>
      </c>
      <c r="B15" s="18" t="s">
        <v>85</v>
      </c>
      <c r="C15" s="12">
        <v>21600</v>
      </c>
      <c r="D15" s="12">
        <v>75278.17</v>
      </c>
      <c r="E15" s="14">
        <f t="shared" si="0"/>
        <v>3.4851004629629627</v>
      </c>
    </row>
    <row r="16" spans="1:5" hidden="1">
      <c r="A16" s="34"/>
      <c r="B16" s="18"/>
      <c r="C16" s="12"/>
      <c r="D16" s="12"/>
      <c r="E16" s="14"/>
    </row>
    <row r="17" spans="1:5">
      <c r="A17" s="31" t="s">
        <v>86</v>
      </c>
      <c r="B17" s="35" t="s">
        <v>87</v>
      </c>
      <c r="C17" s="32">
        <f>C18</f>
        <v>110000</v>
      </c>
      <c r="D17" s="32">
        <f>D18</f>
        <v>0</v>
      </c>
      <c r="E17" s="33">
        <f t="shared" ref="E17:E22" si="1">D17/C17</f>
        <v>0</v>
      </c>
    </row>
    <row r="18" spans="1:5">
      <c r="A18" s="34" t="s">
        <v>88</v>
      </c>
      <c r="B18" s="18" t="s">
        <v>89</v>
      </c>
      <c r="C18" s="12">
        <v>110000</v>
      </c>
      <c r="D18" s="12">
        <v>0</v>
      </c>
      <c r="E18" s="14">
        <f t="shared" si="1"/>
        <v>0</v>
      </c>
    </row>
    <row r="19" spans="1:5" ht="32.25" customHeight="1">
      <c r="A19" s="31" t="s">
        <v>90</v>
      </c>
      <c r="B19" s="35" t="s">
        <v>91</v>
      </c>
      <c r="C19" s="32">
        <f>C20</f>
        <v>498771.18</v>
      </c>
      <c r="D19" s="32">
        <f>D20</f>
        <v>502054.02</v>
      </c>
      <c r="E19" s="33">
        <f t="shared" si="1"/>
        <v>1.0065818558321675</v>
      </c>
    </row>
    <row r="20" spans="1:5">
      <c r="A20" s="34" t="s">
        <v>92</v>
      </c>
      <c r="B20" s="18" t="s">
        <v>93</v>
      </c>
      <c r="C20" s="12">
        <v>498771.18</v>
      </c>
      <c r="D20" s="12">
        <v>502054.02</v>
      </c>
      <c r="E20" s="14">
        <f t="shared" si="1"/>
        <v>1.0065818558321675</v>
      </c>
    </row>
    <row r="21" spans="1:5" ht="37.5" customHeight="1">
      <c r="A21" s="31" t="s">
        <v>94</v>
      </c>
      <c r="B21" s="35" t="s">
        <v>95</v>
      </c>
      <c r="C21" s="32">
        <f>C22</f>
        <v>1073228.83</v>
      </c>
      <c r="D21" s="32">
        <f>D22</f>
        <v>1146885.98</v>
      </c>
      <c r="E21" s="33">
        <f t="shared" si="1"/>
        <v>1.0686313560920646</v>
      </c>
    </row>
    <row r="22" spans="1:5">
      <c r="A22" s="34" t="s">
        <v>96</v>
      </c>
      <c r="B22" s="15" t="s">
        <v>97</v>
      </c>
      <c r="C22" s="12">
        <v>1073228.83</v>
      </c>
      <c r="D22" s="12">
        <v>1146885.98</v>
      </c>
      <c r="E22" s="14">
        <f t="shared" si="1"/>
        <v>1.0686313560920646</v>
      </c>
    </row>
    <row r="23" spans="1:5">
      <c r="A23" s="31" t="s">
        <v>98</v>
      </c>
      <c r="B23" s="26" t="s">
        <v>99</v>
      </c>
      <c r="C23" s="32">
        <f>C24</f>
        <v>0</v>
      </c>
      <c r="D23" s="32">
        <f>D24</f>
        <v>6000</v>
      </c>
      <c r="E23" s="33"/>
    </row>
    <row r="24" spans="1:5">
      <c r="A24" s="34" t="s">
        <v>100</v>
      </c>
      <c r="B24" s="15" t="s">
        <v>101</v>
      </c>
      <c r="C24" s="12">
        <v>0</v>
      </c>
      <c r="D24" s="12">
        <v>6000</v>
      </c>
      <c r="E24" s="14"/>
    </row>
    <row r="25" spans="1:5">
      <c r="A25" s="34"/>
      <c r="B25" s="36" t="s">
        <v>102</v>
      </c>
      <c r="C25" s="5">
        <f>C8+C12+C14+C17+C19+C21+C23</f>
        <v>2539929.39</v>
      </c>
      <c r="D25" s="5">
        <f>D8+D12+D14+D19+D21+D23</f>
        <v>2424679.46</v>
      </c>
      <c r="E25" s="6">
        <f>D25/C25</f>
        <v>0.95462475041481365</v>
      </c>
    </row>
  </sheetData>
  <mergeCells count="3">
    <mergeCell ref="A1:E2"/>
    <mergeCell ref="A3:E3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4" workbookViewId="0">
      <selection activeCell="C6" sqref="C6"/>
    </sheetView>
  </sheetViews>
  <sheetFormatPr defaultRowHeight="15"/>
  <cols>
    <col min="1" max="1" width="58.5703125" customWidth="1"/>
    <col min="2" max="2" width="20.140625" customWidth="1"/>
    <col min="3" max="3" width="20" customWidth="1"/>
    <col min="4" max="4" width="20.42578125" customWidth="1"/>
  </cols>
  <sheetData>
    <row r="1" spans="1:4">
      <c r="A1" s="114" t="s">
        <v>124</v>
      </c>
      <c r="B1" s="114"/>
      <c r="C1" s="114"/>
      <c r="D1" s="114"/>
    </row>
    <row r="2" spans="1:4" ht="30.75" customHeight="1">
      <c r="A2" s="114"/>
      <c r="B2" s="114"/>
      <c r="C2" s="114"/>
      <c r="D2" s="114"/>
    </row>
    <row r="3" spans="1:4" ht="15" customHeight="1">
      <c r="A3" s="121" t="s">
        <v>105</v>
      </c>
      <c r="B3" s="115" t="s">
        <v>58</v>
      </c>
      <c r="C3" s="117" t="s">
        <v>61</v>
      </c>
      <c r="D3" s="119" t="s">
        <v>104</v>
      </c>
    </row>
    <row r="4" spans="1:4" ht="31.5" customHeight="1">
      <c r="A4" s="122"/>
      <c r="B4" s="116"/>
      <c r="C4" s="118"/>
      <c r="D4" s="120"/>
    </row>
    <row r="5" spans="1:4" ht="50.25" customHeight="1">
      <c r="A5" s="85" t="s">
        <v>106</v>
      </c>
      <c r="B5" s="86">
        <f>+B6+B12+B14+B18+B20</f>
        <v>2395768.79</v>
      </c>
      <c r="C5" s="86">
        <f>C6+C12+C14+C18+C20</f>
        <v>2294886.21</v>
      </c>
      <c r="D5" s="87">
        <f>C5/B5</f>
        <v>0.95789135394822467</v>
      </c>
    </row>
    <row r="6" spans="1:4" ht="66.75" customHeight="1">
      <c r="A6" s="104" t="s">
        <v>107</v>
      </c>
      <c r="B6" s="90">
        <f>B7+B8+B9+B10+B11</f>
        <v>802168.78</v>
      </c>
      <c r="C6" s="90">
        <f>C7+C8+C9+C10+C11</f>
        <v>663373.29</v>
      </c>
      <c r="D6" s="88">
        <f t="shared" ref="D6:D17" si="0">C6/B6</f>
        <v>0.82697470474979096</v>
      </c>
    </row>
    <row r="7" spans="1:4" ht="56.25" customHeight="1">
      <c r="A7" s="91" t="s">
        <v>108</v>
      </c>
      <c r="B7" s="92">
        <v>742368.78</v>
      </c>
      <c r="C7" s="92">
        <v>617873.29</v>
      </c>
      <c r="D7" s="89">
        <f t="shared" si="0"/>
        <v>0.83229966917520426</v>
      </c>
    </row>
    <row r="8" spans="1:4" ht="39" customHeight="1">
      <c r="A8" s="91" t="s">
        <v>109</v>
      </c>
      <c r="B8" s="92">
        <v>49612</v>
      </c>
      <c r="C8" s="92">
        <v>35500</v>
      </c>
      <c r="D8" s="89">
        <f t="shared" si="0"/>
        <v>0.71555268886559709</v>
      </c>
    </row>
    <row r="9" spans="1:4" ht="39" customHeight="1">
      <c r="A9" s="91" t="s">
        <v>110</v>
      </c>
      <c r="B9" s="92">
        <v>10188</v>
      </c>
      <c r="C9" s="92">
        <v>0</v>
      </c>
      <c r="D9" s="89">
        <f t="shared" si="0"/>
        <v>0</v>
      </c>
    </row>
    <row r="10" spans="1:4" ht="27.75" customHeight="1">
      <c r="A10" s="91" t="s">
        <v>111</v>
      </c>
      <c r="B10" s="92">
        <v>0</v>
      </c>
      <c r="C10" s="92">
        <v>4000</v>
      </c>
      <c r="D10" s="89"/>
    </row>
    <row r="11" spans="1:4" ht="45" customHeight="1">
      <c r="A11" s="91" t="s">
        <v>112</v>
      </c>
      <c r="B11" s="92">
        <v>0</v>
      </c>
      <c r="C11" s="92">
        <v>6000</v>
      </c>
      <c r="D11" s="89"/>
    </row>
    <row r="12" spans="1:4" ht="70.5" customHeight="1">
      <c r="A12" s="104" t="s">
        <v>125</v>
      </c>
      <c r="B12" s="90">
        <f>B13</f>
        <v>21600</v>
      </c>
      <c r="C12" s="90">
        <f>C13</f>
        <v>75278.17</v>
      </c>
      <c r="D12" s="88">
        <f t="shared" si="0"/>
        <v>3.4851004629629627</v>
      </c>
    </row>
    <row r="13" spans="1:4" ht="71.25" customHeight="1">
      <c r="A13" s="91" t="s">
        <v>113</v>
      </c>
      <c r="B13" s="92">
        <v>21600</v>
      </c>
      <c r="C13" s="92">
        <v>75278.17</v>
      </c>
      <c r="D13" s="89">
        <f t="shared" si="0"/>
        <v>3.4851004629629627</v>
      </c>
    </row>
    <row r="14" spans="1:4" ht="57" customHeight="1">
      <c r="A14" s="93" t="s">
        <v>114</v>
      </c>
      <c r="B14" s="94">
        <f>B15+B16+B17</f>
        <v>1073228.83</v>
      </c>
      <c r="C14" s="94">
        <f>C15+C16+C17</f>
        <v>1054180.73</v>
      </c>
      <c r="D14" s="88">
        <f t="shared" si="0"/>
        <v>0.98225159493712066</v>
      </c>
    </row>
    <row r="15" spans="1:4" ht="54.75" customHeight="1">
      <c r="A15" s="95" t="s">
        <v>115</v>
      </c>
      <c r="B15" s="92">
        <v>962967.46</v>
      </c>
      <c r="C15" s="92">
        <v>923177.47</v>
      </c>
      <c r="D15" s="89">
        <f t="shared" si="0"/>
        <v>0.95867981873447727</v>
      </c>
    </row>
    <row r="16" spans="1:4" ht="36" customHeight="1">
      <c r="A16" s="95" t="s">
        <v>116</v>
      </c>
      <c r="B16" s="92">
        <v>45828</v>
      </c>
      <c r="C16" s="92">
        <v>45828</v>
      </c>
      <c r="D16" s="89">
        <f t="shared" si="0"/>
        <v>1</v>
      </c>
    </row>
    <row r="17" spans="1:5" ht="39.75" customHeight="1">
      <c r="A17" s="96" t="s">
        <v>117</v>
      </c>
      <c r="B17" s="97">
        <v>64433.37</v>
      </c>
      <c r="C17" s="92">
        <v>85175.26</v>
      </c>
      <c r="D17" s="89">
        <f t="shared" si="0"/>
        <v>1.3219122327452373</v>
      </c>
    </row>
    <row r="18" spans="1:5" ht="103.5" customHeight="1">
      <c r="A18" s="103" t="s">
        <v>118</v>
      </c>
      <c r="B18" s="90">
        <f>B19</f>
        <v>0</v>
      </c>
      <c r="C18" s="90">
        <f>C19</f>
        <v>0</v>
      </c>
      <c r="D18" s="88">
        <v>0</v>
      </c>
    </row>
    <row r="19" spans="1:5" ht="84" customHeight="1">
      <c r="A19" s="95" t="s">
        <v>119</v>
      </c>
      <c r="B19" s="92">
        <v>0</v>
      </c>
      <c r="C19" s="92">
        <v>0</v>
      </c>
      <c r="D19" s="89">
        <v>0</v>
      </c>
    </row>
    <row r="20" spans="1:5" ht="67.5" customHeight="1">
      <c r="A20" s="98" t="s">
        <v>120</v>
      </c>
      <c r="B20" s="99">
        <f>B21+B22+B23</f>
        <v>498771.18</v>
      </c>
      <c r="C20" s="90">
        <f>C21+C22+C23</f>
        <v>502054.02</v>
      </c>
      <c r="D20" s="88">
        <f>C20/B20</f>
        <v>1.0065818558321675</v>
      </c>
    </row>
    <row r="21" spans="1:5" ht="39" customHeight="1">
      <c r="A21" s="100" t="s">
        <v>121</v>
      </c>
      <c r="B21" s="101">
        <v>424036.38</v>
      </c>
      <c r="C21" s="92">
        <v>406961.02</v>
      </c>
      <c r="D21" s="89">
        <f>C21/B21</f>
        <v>0.95973137965190636</v>
      </c>
    </row>
    <row r="22" spans="1:5" ht="21" customHeight="1">
      <c r="A22" s="95" t="s">
        <v>122</v>
      </c>
      <c r="B22" s="102">
        <v>34893.599999999999</v>
      </c>
      <c r="C22" s="102">
        <v>2000</v>
      </c>
      <c r="D22" s="89">
        <f>C22/B22</f>
        <v>5.7317101130293237E-2</v>
      </c>
    </row>
    <row r="23" spans="1:5" ht="38.25" customHeight="1">
      <c r="A23" s="95" t="s">
        <v>123</v>
      </c>
      <c r="B23" s="92">
        <v>39841.199999999997</v>
      </c>
      <c r="C23" s="92">
        <v>93093</v>
      </c>
      <c r="D23" s="89">
        <f>C23/B23</f>
        <v>2.3366013071895426</v>
      </c>
    </row>
    <row r="24" spans="1:5" ht="55.5" customHeight="1">
      <c r="A24" s="45"/>
      <c r="B24" s="43"/>
      <c r="C24" s="43"/>
      <c r="D24" s="59"/>
      <c r="E24" s="37"/>
    </row>
    <row r="25" spans="1:5" ht="107.25" customHeight="1">
      <c r="A25" s="42"/>
      <c r="B25" s="41"/>
      <c r="C25" s="41"/>
      <c r="D25" s="49"/>
    </row>
    <row r="26" spans="1:5" ht="91.5" customHeight="1">
      <c r="A26" s="44"/>
      <c r="B26" s="41"/>
      <c r="C26" s="58"/>
      <c r="D26" s="84"/>
      <c r="E26" s="37"/>
    </row>
    <row r="27" spans="1:5" ht="105.75" customHeight="1">
      <c r="A27" s="42"/>
      <c r="B27" s="58"/>
      <c r="C27" s="58"/>
      <c r="D27" s="68"/>
      <c r="E27" s="37"/>
    </row>
    <row r="28" spans="1:5" ht="89.25" customHeight="1">
      <c r="A28" s="44"/>
      <c r="B28" s="46"/>
      <c r="C28" s="58"/>
      <c r="D28" s="56"/>
      <c r="E28" s="37"/>
    </row>
    <row r="29" spans="1:5" ht="122.25" customHeight="1">
      <c r="A29" s="80"/>
      <c r="B29" s="83"/>
      <c r="C29" s="83"/>
      <c r="D29" s="68"/>
      <c r="E29" s="37"/>
    </row>
    <row r="30" spans="1:5" ht="69" customHeight="1">
      <c r="A30" s="42"/>
      <c r="B30" s="41"/>
      <c r="C30" s="47"/>
      <c r="D30" s="56"/>
      <c r="E30" s="37"/>
    </row>
    <row r="31" spans="1:5" ht="53.25" customHeight="1">
      <c r="A31" s="42"/>
      <c r="B31" s="41"/>
      <c r="C31" s="58"/>
      <c r="D31" s="49"/>
    </row>
    <row r="32" spans="1:5" ht="60" customHeight="1">
      <c r="A32" s="42"/>
      <c r="B32" s="41"/>
      <c r="C32" s="79"/>
      <c r="D32" s="49"/>
      <c r="E32" s="37"/>
    </row>
    <row r="33" spans="1:5" ht="84" customHeight="1">
      <c r="A33" s="80"/>
      <c r="B33" s="69"/>
      <c r="C33" s="69"/>
      <c r="D33" s="49"/>
      <c r="E33" s="37"/>
    </row>
    <row r="34" spans="1:5" ht="75.75" customHeight="1">
      <c r="A34" s="42"/>
      <c r="B34" s="41"/>
      <c r="C34" s="41"/>
      <c r="D34" s="48"/>
      <c r="E34" s="37"/>
    </row>
    <row r="35" spans="1:5" ht="53.25" customHeight="1">
      <c r="A35" s="82"/>
      <c r="B35" s="41"/>
      <c r="C35" s="71"/>
      <c r="D35" s="49"/>
    </row>
    <row r="36" spans="1:5" ht="198" customHeight="1">
      <c r="A36" s="44"/>
      <c r="B36" s="41"/>
      <c r="C36" s="79"/>
      <c r="D36" s="49"/>
      <c r="E36" s="37"/>
    </row>
    <row r="37" spans="1:5" ht="132.75" customHeight="1">
      <c r="A37" s="42"/>
      <c r="B37" s="41"/>
      <c r="C37" s="41"/>
      <c r="D37" s="49"/>
      <c r="E37" s="37"/>
    </row>
    <row r="38" spans="1:5" ht="72.75" customHeight="1">
      <c r="A38" s="80"/>
      <c r="B38" s="81"/>
      <c r="C38" s="81"/>
      <c r="D38" s="49"/>
      <c r="E38" s="37"/>
    </row>
    <row r="39" spans="1:5" ht="56.25" customHeight="1">
      <c r="A39" s="42"/>
      <c r="B39" s="79"/>
      <c r="C39" s="41"/>
      <c r="D39" s="49"/>
    </row>
    <row r="40" spans="1:5" ht="57.75" customHeight="1">
      <c r="A40" s="63"/>
      <c r="B40" s="41"/>
      <c r="C40" s="46"/>
      <c r="D40" s="78"/>
      <c r="E40" s="37"/>
    </row>
    <row r="41" spans="1:5" ht="115.5" customHeight="1">
      <c r="A41" s="42"/>
      <c r="B41" s="46"/>
      <c r="C41" s="41"/>
      <c r="D41" s="49"/>
      <c r="E41" s="37"/>
    </row>
    <row r="42" spans="1:5" ht="15.75" hidden="1">
      <c r="A42" s="70"/>
      <c r="B42" s="75"/>
      <c r="C42" s="75"/>
      <c r="D42" s="76"/>
    </row>
    <row r="43" spans="1:5" ht="73.5" customHeight="1">
      <c r="A43" s="61"/>
      <c r="B43" s="41"/>
      <c r="C43" s="41"/>
      <c r="D43" s="49"/>
      <c r="E43" s="37"/>
    </row>
    <row r="44" spans="1:5" ht="36" customHeight="1">
      <c r="A44" s="61"/>
      <c r="B44" s="41"/>
      <c r="C44" s="72"/>
      <c r="D44" s="56"/>
      <c r="E44" s="37"/>
    </row>
    <row r="45" spans="1:5" ht="137.25" customHeight="1">
      <c r="A45" s="42"/>
      <c r="B45" s="41"/>
      <c r="C45" s="41"/>
      <c r="D45" s="49"/>
      <c r="E45" s="37"/>
    </row>
    <row r="46" spans="1:5" ht="88.5" customHeight="1">
      <c r="A46" s="44"/>
      <c r="B46" s="41"/>
      <c r="C46" s="77"/>
      <c r="D46" s="39"/>
      <c r="E46" s="37"/>
    </row>
    <row r="47" spans="1:5" ht="171" customHeight="1">
      <c r="A47" s="42"/>
      <c r="B47" s="46"/>
      <c r="C47" s="41"/>
      <c r="D47" s="49"/>
      <c r="E47" s="37"/>
    </row>
    <row r="48" spans="1:5" ht="104.25" customHeight="1">
      <c r="A48" s="61"/>
      <c r="B48" s="41"/>
      <c r="C48" s="41"/>
      <c r="D48" s="49"/>
    </row>
    <row r="49" spans="1:5" ht="55.5" customHeight="1">
      <c r="A49" s="42"/>
      <c r="B49" s="72"/>
      <c r="C49" s="47"/>
      <c r="D49" s="56"/>
      <c r="E49" s="37"/>
    </row>
    <row r="50" spans="1:5" ht="184.5" customHeight="1">
      <c r="A50" s="42"/>
      <c r="B50" s="41"/>
      <c r="C50" s="73"/>
      <c r="D50" s="74"/>
    </row>
    <row r="51" spans="1:5" ht="152.25" customHeight="1">
      <c r="A51" s="61"/>
      <c r="B51" s="53"/>
      <c r="C51" s="72"/>
      <c r="D51" s="54"/>
      <c r="E51" s="37"/>
    </row>
    <row r="52" spans="1:5" ht="105.75" customHeight="1">
      <c r="A52" s="42"/>
      <c r="B52" s="71"/>
      <c r="C52" s="64"/>
      <c r="D52" s="49"/>
      <c r="E52" s="37"/>
    </row>
    <row r="53" spans="1:5" ht="116.25" customHeight="1">
      <c r="A53" s="42"/>
      <c r="B53" s="41"/>
      <c r="C53" s="41"/>
      <c r="D53" s="48"/>
      <c r="E53" s="37"/>
    </row>
    <row r="54" spans="1:5" ht="100.5" customHeight="1">
      <c r="A54" s="65"/>
      <c r="B54" s="67"/>
      <c r="C54" s="69"/>
      <c r="D54" s="68"/>
      <c r="E54" s="37"/>
    </row>
    <row r="55" spans="1:5" ht="54" customHeight="1">
      <c r="A55" s="61"/>
      <c r="B55" s="41"/>
      <c r="C55" s="41"/>
      <c r="D55" s="49"/>
    </row>
    <row r="56" spans="1:5" ht="57" customHeight="1">
      <c r="A56" s="61"/>
      <c r="B56" s="66"/>
      <c r="C56" s="46"/>
      <c r="D56" s="49"/>
      <c r="E56" s="37"/>
    </row>
    <row r="57" spans="1:5" ht="153" customHeight="1">
      <c r="A57" s="42"/>
      <c r="B57" s="41"/>
      <c r="C57" s="41"/>
      <c r="D57" s="48"/>
    </row>
    <row r="58" spans="1:5" ht="56.25" customHeight="1">
      <c r="A58" s="63"/>
      <c r="B58" s="47"/>
      <c r="C58" s="64"/>
      <c r="D58" s="49"/>
    </row>
    <row r="59" spans="1:5" ht="148.5" customHeight="1">
      <c r="A59" s="42"/>
      <c r="B59" s="41"/>
      <c r="C59" s="41"/>
      <c r="D59" s="49"/>
    </row>
    <row r="60" spans="1:5" ht="95.25" customHeight="1">
      <c r="A60" s="52"/>
      <c r="B60" s="41"/>
      <c r="C60" s="50"/>
      <c r="D60" s="56"/>
      <c r="E60" s="37"/>
    </row>
    <row r="61" spans="1:5" ht="63" customHeight="1">
      <c r="A61" s="61"/>
      <c r="B61" s="58"/>
      <c r="C61" s="41"/>
      <c r="D61" s="62"/>
      <c r="E61" s="37"/>
    </row>
    <row r="62" spans="1:5" ht="60.75" customHeight="1">
      <c r="A62" s="60"/>
      <c r="B62" s="41"/>
      <c r="C62" s="47"/>
      <c r="D62" s="54"/>
    </row>
    <row r="63" spans="1:5" ht="59.25" customHeight="1">
      <c r="A63" s="42"/>
      <c r="B63" s="46"/>
      <c r="C63" s="41"/>
      <c r="D63" s="49"/>
    </row>
    <row r="64" spans="1:5" ht="135" customHeight="1">
      <c r="A64" s="52"/>
      <c r="B64" s="41"/>
      <c r="C64" s="40"/>
      <c r="D64" s="49"/>
      <c r="E64" s="37"/>
    </row>
    <row r="65" spans="1:5" ht="73.5" customHeight="1">
      <c r="A65" s="42"/>
      <c r="B65" s="41"/>
      <c r="C65" s="53"/>
      <c r="D65" s="54"/>
    </row>
    <row r="66" spans="1:5" ht="52.5" customHeight="1">
      <c r="A66" s="52"/>
      <c r="B66" s="41"/>
      <c r="C66" s="41"/>
      <c r="D66" s="49"/>
    </row>
    <row r="67" spans="1:5" ht="37.5" customHeight="1">
      <c r="A67" s="51"/>
      <c r="B67" s="46"/>
      <c r="C67" s="55"/>
      <c r="D67" s="49"/>
      <c r="E67" s="57"/>
    </row>
    <row r="68" spans="1:5" ht="42" customHeight="1">
      <c r="A68" s="42"/>
      <c r="B68" s="41"/>
      <c r="C68" s="41"/>
      <c r="D68" s="49"/>
    </row>
    <row r="69" spans="1:5" ht="69.75" customHeight="1">
      <c r="A69" s="42"/>
      <c r="B69" s="46"/>
      <c r="C69" s="47"/>
      <c r="D69" s="49"/>
      <c r="E69" s="37"/>
    </row>
    <row r="70" spans="1:5" ht="126" customHeight="1">
      <c r="A70" s="44"/>
      <c r="B70" s="41"/>
      <c r="C70" s="40"/>
      <c r="D70" s="39"/>
      <c r="E70" s="37"/>
    </row>
    <row r="71" spans="1:5" ht="59.25" customHeight="1">
      <c r="A71" s="42"/>
      <c r="B71" s="41"/>
      <c r="C71" s="40"/>
      <c r="D71" s="39"/>
      <c r="E71" s="37"/>
    </row>
    <row r="72" spans="1:5">
      <c r="A72" s="38"/>
      <c r="B72" s="38"/>
      <c r="C72" s="38"/>
      <c r="D72" s="38"/>
    </row>
  </sheetData>
  <mergeCells count="5">
    <mergeCell ref="A1:D2"/>
    <mergeCell ref="B3:B4"/>
    <mergeCell ref="C3:C4"/>
    <mergeCell ref="D3:D4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2018-10-12T11:13:29Z</dcterms:modified>
</cp:coreProperties>
</file>